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<sst xmlns="http://schemas.openxmlformats.org/spreadsheetml/2006/main" count="77" uniqueCount="54">
  <si>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</si>
  <si>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</si>
  <si>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</si>
  <si>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</si>
  <si>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</si>
  <si>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</si>
  <si>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</si>
  <si>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</si>
  <si>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</si>
  <si>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</si>
  <si>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</si>
  <si>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</si>
  <si>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</si>
  <si>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</si>
  <si>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</si>
  <si>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</si>
  <si>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</si>
  <si>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</si>
  <si>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</si>
  <si>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</si>
  <si>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</si>
  <si>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</si>
  <si>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</si>
  <si>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</si>
  <si>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</si>
  <si>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</si>
  <si>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</si>
  <si>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</si>
  <si>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</si>
  <si>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</si>
  <si>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</si>
  <si>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</si>
  <si>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</si>
  <si>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</si>
  <si>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</si>
  <si>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</si>
  <si>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</si>
  <si>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</si>
  <si>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</si>
  <si>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</si>
  <si>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</si>
  <si>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</si>
  <si>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</si>
  <si>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</si>
  <si>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</si>
  <si>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</si>
  <si>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</si>
  <si>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</si>
  <si>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</si>
  <si>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</si>
  <si>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</si>
  <si>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</si>
  <si>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</si>
  <si>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Julio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</si>
</sst>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horizontal="right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3" xfId="0" applyFont="1" applyBorder="1"/>
    <xf numFmtId="0" fontId="9" fillId="0" borderId="23" xfId="0" applyFont="1" applyBorder="1"/>
    <xf numFmtId="0" fontId="9" fillId="0" borderId="2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33565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16</xdr:col>
      <xdr:colOff>1523999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zoomScale="60" zoomScaleNormal="60" zoomScaleSheetLayoutView="10" zoomScalePageLayoutView="25" workbookViewId="0">
      <selection activeCell="T2" sqref="T2:T4"/>
    </sheetView>
  </sheetViews>
  <sheetFormatPr baseColWidth="10" defaultColWidth="39.42578125" defaultRowHeight="15"/>
  <cols>
    <col min="1" max="1" width="8.5703125" style="14" customWidth="1"/>
    <col min="2" max="2" width="48.5703125" style="1" customWidth="1"/>
    <col min="3" max="3" width="37" style="1" customWidth="1"/>
    <col min="4" max="4" width="31.7109375" style="1" customWidth="1"/>
    <col min="5" max="5" width="30.28515625" style="1" customWidth="1"/>
    <col min="6" max="6" width="14.42578125" style="1" customWidth="1"/>
    <col min="7" max="7" width="19.140625" style="1" customWidth="1"/>
    <col min="8" max="8" width="17.7109375" style="15" customWidth="1"/>
    <col min="9" max="9" width="15.425781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50"/>
      <c r="B1" s="50"/>
      <c r="C1" s="50"/>
      <c r="D1" s="51" t="s">
        <v>53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116" ht="117.75" customHeight="1">
      <c r="A2" s="54" t="s">
        <v>24</v>
      </c>
      <c r="B2" s="57" t="s">
        <v>20</v>
      </c>
      <c r="C2" s="57" t="s">
        <v>26</v>
      </c>
      <c r="D2" s="57" t="s">
        <v>21</v>
      </c>
      <c r="E2" s="57" t="s">
        <v>25</v>
      </c>
      <c r="F2" s="57" t="s">
        <v>50</v>
      </c>
      <c r="G2" s="60" t="s">
        <v>22</v>
      </c>
      <c r="H2" s="61" t="s">
        <v>11</v>
      </c>
      <c r="I2" s="61" t="s">
        <v>15</v>
      </c>
      <c r="J2" s="68" t="s">
        <v>10</v>
      </c>
      <c r="K2" s="69"/>
      <c r="L2" s="69"/>
      <c r="M2" s="69"/>
      <c r="N2" s="69"/>
      <c r="O2" s="69"/>
      <c r="P2" s="70"/>
      <c r="Q2" s="79" t="s">
        <v>2</v>
      </c>
      <c r="R2" s="80"/>
      <c r="S2" s="54" t="s">
        <v>23</v>
      </c>
      <c r="T2" s="54" t="s">
        <v>5</v>
      </c>
    </row>
    <row r="3" spans="1:116" ht="112.5" customHeight="1">
      <c r="A3" s="55"/>
      <c r="B3" s="58"/>
      <c r="C3" s="58"/>
      <c r="D3" s="58"/>
      <c r="E3" s="58"/>
      <c r="F3" s="58"/>
      <c r="G3" s="62"/>
      <c r="H3" s="63"/>
      <c r="I3" s="66"/>
      <c r="J3" s="71" t="s">
        <v>13</v>
      </c>
      <c r="K3" s="72"/>
      <c r="L3" s="73" t="s">
        <v>37</v>
      </c>
      <c r="M3" s="71" t="s">
        <v>14</v>
      </c>
      <c r="N3" s="72"/>
      <c r="O3" s="73" t="s">
        <v>12</v>
      </c>
      <c r="P3" s="77" t="s">
        <v>0</v>
      </c>
      <c r="Q3" s="81" t="s">
        <v>4</v>
      </c>
      <c r="R3" s="77" t="s">
        <v>1</v>
      </c>
      <c r="S3" s="55"/>
      <c r="T3" s="55"/>
    </row>
    <row r="4" spans="1:116" ht="64.5" customHeight="1">
      <c r="A4" s="56"/>
      <c r="B4" s="59"/>
      <c r="C4" s="59"/>
      <c r="D4" s="59"/>
      <c r="E4" s="59"/>
      <c r="F4" s="59"/>
      <c r="G4" s="64"/>
      <c r="H4" s="65"/>
      <c r="I4" s="67"/>
      <c r="J4" s="75" t="s">
        <v>6</v>
      </c>
      <c r="K4" s="76" t="s">
        <v>7</v>
      </c>
      <c r="L4" s="74"/>
      <c r="M4" s="75" t="s">
        <v>8</v>
      </c>
      <c r="N4" s="76" t="s">
        <v>9</v>
      </c>
      <c r="O4" s="74"/>
      <c r="P4" s="78"/>
      <c r="Q4" s="82"/>
      <c r="R4" s="78"/>
      <c r="S4" s="56"/>
      <c r="T4" s="56"/>
    </row>
    <row r="5" spans="1:116" s="24" customFormat="1" ht="33.950000000000003" customHeight="1">
      <c r="A5" s="19">
        <v>1</v>
      </c>
      <c r="B5" s="20" t="s">
        <v>33</v>
      </c>
      <c r="C5" s="20" t="s">
        <v>32</v>
      </c>
      <c r="D5" s="20" t="s">
        <v>30</v>
      </c>
      <c r="E5" s="21" t="s">
        <v>36</v>
      </c>
      <c r="F5" s="21" t="s">
        <v>51</v>
      </c>
      <c r="G5" s="22">
        <v>35000</v>
      </c>
      <c r="H5" s="2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7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8">
        <v>1350.12</v>
      </c>
      <c r="P5" s="27">
        <f t="shared" ref="P5" si="5">SUM(J5:O5)</f>
        <v>8770.119999999999</v>
      </c>
      <c r="Q5" s="27">
        <f t="shared" ref="Q5" si="6">+H5+I5+J5+M5+O5</f>
        <v>3443.62</v>
      </c>
      <c r="R5" s="27">
        <f t="shared" ref="R5" si="7">+K5+L5+N5</f>
        <v>5351.5</v>
      </c>
      <c r="S5" s="27">
        <f t="shared" ref="S5" si="8">+G5-Q5</f>
        <v>31556.38</v>
      </c>
      <c r="T5" s="23">
        <v>111</v>
      </c>
    </row>
    <row r="6" spans="1:116" s="24" customFormat="1" ht="33.950000000000003" customHeight="1">
      <c r="A6" s="19">
        <f t="shared" ref="A6:A13" si="9">+A5+1</f>
        <v>2</v>
      </c>
      <c r="B6" s="20" t="s">
        <v>39</v>
      </c>
      <c r="C6" s="20" t="s">
        <v>38</v>
      </c>
      <c r="D6" s="20" t="s">
        <v>31</v>
      </c>
      <c r="E6" s="21" t="s">
        <v>36</v>
      </c>
      <c r="F6" s="21" t="s">
        <v>51</v>
      </c>
      <c r="G6" s="25">
        <v>28875</v>
      </c>
      <c r="H6" s="26"/>
      <c r="I6" s="27">
        <v>25</v>
      </c>
      <c r="J6" s="27">
        <f>+G6*2.87%</f>
        <v>828.71249999999998</v>
      </c>
      <c r="K6" s="27">
        <f>+G6*7.1%</f>
        <v>2050.125</v>
      </c>
      <c r="L6" s="27">
        <f>G6*1.1%</f>
        <v>317.62500000000006</v>
      </c>
      <c r="M6" s="27">
        <f>+G6*3.04%</f>
        <v>877.8</v>
      </c>
      <c r="N6" s="27">
        <f>+G6*7.09%</f>
        <v>2047.2375000000002</v>
      </c>
      <c r="O6" s="28"/>
      <c r="P6" s="27">
        <f>SUM(J6:O6)</f>
        <v>6121.5</v>
      </c>
      <c r="Q6" s="27">
        <f>+H6+I6+J6+M6+O6</f>
        <v>1731.5124999999998</v>
      </c>
      <c r="R6" s="27">
        <f>+K6+L6+N6</f>
        <v>4414.9875000000002</v>
      </c>
      <c r="S6" s="27">
        <f>+G6-Q6</f>
        <v>27143.487499999999</v>
      </c>
      <c r="T6" s="23">
        <v>111</v>
      </c>
    </row>
    <row r="7" spans="1:116" s="24" customFormat="1" ht="33.950000000000003" customHeight="1">
      <c r="A7" s="19">
        <f t="shared" si="9"/>
        <v>3</v>
      </c>
      <c r="B7" s="20" t="s">
        <v>40</v>
      </c>
      <c r="C7" s="20" t="s">
        <v>32</v>
      </c>
      <c r="D7" s="20" t="s">
        <v>31</v>
      </c>
      <c r="E7" s="21" t="s">
        <v>41</v>
      </c>
      <c r="F7" s="21" t="s">
        <v>51</v>
      </c>
      <c r="G7" s="22">
        <v>28875</v>
      </c>
      <c r="H7" s="26"/>
      <c r="I7" s="27">
        <v>25</v>
      </c>
      <c r="J7" s="27">
        <f>+G7*2.87%</f>
        <v>828.71249999999998</v>
      </c>
      <c r="K7" s="27">
        <f>+G7*7.1%</f>
        <v>2050.125</v>
      </c>
      <c r="L7" s="27">
        <f>G7*1.1%</f>
        <v>317.62500000000006</v>
      </c>
      <c r="M7" s="27">
        <f>+G7*3.04%</f>
        <v>877.8</v>
      </c>
      <c r="N7" s="27">
        <f>+G7*7.09%</f>
        <v>2047.2375000000002</v>
      </c>
      <c r="O7" s="28">
        <v>1350.12</v>
      </c>
      <c r="P7" s="27">
        <f>SUM(J7:O7)</f>
        <v>7471.62</v>
      </c>
      <c r="Q7" s="27">
        <f>+H7+I7+J7+M7+O7</f>
        <v>3081.6324999999997</v>
      </c>
      <c r="R7" s="27">
        <f>+K7+L7+N7</f>
        <v>4414.9875000000002</v>
      </c>
      <c r="S7" s="27">
        <f>+G7-Q7</f>
        <v>25793.3675</v>
      </c>
      <c r="T7" s="23">
        <v>111</v>
      </c>
    </row>
    <row r="8" spans="1:116" s="17" customFormat="1" ht="38.25" customHeight="1">
      <c r="A8" s="19">
        <f t="shared" si="9"/>
        <v>4</v>
      </c>
      <c r="B8" s="34" t="s">
        <v>42</v>
      </c>
      <c r="C8" s="20" t="s">
        <v>32</v>
      </c>
      <c r="D8" s="35" t="s">
        <v>43</v>
      </c>
      <c r="E8" s="34" t="s">
        <v>41</v>
      </c>
      <c r="F8" s="34" t="s">
        <v>51</v>
      </c>
      <c r="G8" s="47">
        <v>23100</v>
      </c>
      <c r="H8" s="33"/>
      <c r="I8" s="36">
        <v>25</v>
      </c>
      <c r="J8" s="27">
        <f t="shared" ref="J8" si="10">+G8*2.87%</f>
        <v>662.97</v>
      </c>
      <c r="K8" s="27">
        <f t="shared" ref="K8" si="11">+G8*7.1%</f>
        <v>1640.1</v>
      </c>
      <c r="L8" s="27">
        <f t="shared" ref="L8" si="12">G8*1.1%</f>
        <v>254.10000000000002</v>
      </c>
      <c r="M8" s="27">
        <f t="shared" ref="M8" si="13">+G8*3.04%</f>
        <v>702.24</v>
      </c>
      <c r="N8" s="27">
        <f t="shared" ref="N8" si="14">+G8*7.09%</f>
        <v>1637.7900000000002</v>
      </c>
      <c r="O8" s="28"/>
      <c r="P8" s="27">
        <f t="shared" ref="P8" si="15">SUM(J8:O8)</f>
        <v>4897.2</v>
      </c>
      <c r="Q8" s="27">
        <f t="shared" ref="Q8" si="16">+H8+I8+J8+M8+O8</f>
        <v>1390.21</v>
      </c>
      <c r="R8" s="27">
        <f t="shared" ref="R8" si="17">+K8+L8+N8</f>
        <v>3531.99</v>
      </c>
      <c r="S8" s="27">
        <f t="shared" ref="S8" si="18">+G8-Q8</f>
        <v>21709.79</v>
      </c>
      <c r="T8" s="23">
        <v>111</v>
      </c>
    </row>
    <row r="9" spans="1:116" s="24" customFormat="1" ht="33.950000000000003" customHeight="1">
      <c r="A9" s="19">
        <f t="shared" si="9"/>
        <v>5</v>
      </c>
      <c r="B9" s="20" t="s">
        <v>44</v>
      </c>
      <c r="C9" s="20" t="s">
        <v>32</v>
      </c>
      <c r="D9" s="20" t="s">
        <v>45</v>
      </c>
      <c r="E9" s="21" t="s">
        <v>41</v>
      </c>
      <c r="F9" s="21" t="s">
        <v>52</v>
      </c>
      <c r="G9" s="25">
        <v>20000</v>
      </c>
      <c r="H9" s="26"/>
      <c r="I9" s="27">
        <v>25</v>
      </c>
      <c r="J9" s="27">
        <f>+G9*2.87%</f>
        <v>574</v>
      </c>
      <c r="K9" s="27">
        <f>+G9*7.1%</f>
        <v>1419.9999999999998</v>
      </c>
      <c r="L9" s="27">
        <f>G9*1.1%</f>
        <v>220.00000000000003</v>
      </c>
      <c r="M9" s="27">
        <f>+G9*3.04%</f>
        <v>608</v>
      </c>
      <c r="N9" s="27">
        <f>+G9*7.09%</f>
        <v>1418</v>
      </c>
      <c r="O9" s="28"/>
      <c r="P9" s="27">
        <f>SUM(J9:O9)</f>
        <v>4240</v>
      </c>
      <c r="Q9" s="27">
        <f>+H9+I9+J9+M9+O9</f>
        <v>1207</v>
      </c>
      <c r="R9" s="27">
        <f>+K9+L9+N9</f>
        <v>3058</v>
      </c>
      <c r="S9" s="27">
        <f>+G9-Q9</f>
        <v>18793</v>
      </c>
      <c r="T9" s="23">
        <v>111</v>
      </c>
    </row>
    <row r="10" spans="1:116" s="24" customFormat="1" ht="33.950000000000003" customHeight="1">
      <c r="A10" s="19">
        <f t="shared" si="9"/>
        <v>6</v>
      </c>
      <c r="B10" s="20" t="s">
        <v>46</v>
      </c>
      <c r="C10" s="20" t="s">
        <v>32</v>
      </c>
      <c r="D10" s="20" t="s">
        <v>47</v>
      </c>
      <c r="E10" s="21" t="s">
        <v>41</v>
      </c>
      <c r="F10" s="21" t="s">
        <v>52</v>
      </c>
      <c r="G10" s="25">
        <v>26000</v>
      </c>
      <c r="H10" s="26"/>
      <c r="I10" s="27">
        <v>25</v>
      </c>
      <c r="J10" s="27">
        <f>+G10*2.87%</f>
        <v>746.2</v>
      </c>
      <c r="K10" s="27">
        <f>+G10*7.1%</f>
        <v>1845.9999999999998</v>
      </c>
      <c r="L10" s="27">
        <f>G10*1.1%</f>
        <v>286.00000000000006</v>
      </c>
      <c r="M10" s="27">
        <f>+G10*3.04%</f>
        <v>790.4</v>
      </c>
      <c r="N10" s="27">
        <f>+G10*7.09%</f>
        <v>1843.4</v>
      </c>
      <c r="O10" s="28"/>
      <c r="P10" s="27">
        <f>SUM(J10:O10)</f>
        <v>5512</v>
      </c>
      <c r="Q10" s="27">
        <f>+H10+I10+J10+M10+O10</f>
        <v>1561.6</v>
      </c>
      <c r="R10" s="27">
        <f>+K10+L10+N10</f>
        <v>3975.4</v>
      </c>
      <c r="S10" s="27">
        <f>+G10-Q10</f>
        <v>24438.400000000001</v>
      </c>
      <c r="T10" s="23">
        <v>111</v>
      </c>
    </row>
    <row r="11" spans="1:116" s="24" customFormat="1" ht="33.950000000000003" customHeight="1">
      <c r="A11" s="19">
        <f t="shared" si="9"/>
        <v>7</v>
      </c>
      <c r="B11" s="46" t="s">
        <v>48</v>
      </c>
      <c r="C11" s="20" t="s">
        <v>32</v>
      </c>
      <c r="D11" s="20" t="s">
        <v>47</v>
      </c>
      <c r="E11" s="21" t="s">
        <v>41</v>
      </c>
      <c r="F11" s="49" t="s">
        <v>52</v>
      </c>
      <c r="G11" s="30">
        <v>22000</v>
      </c>
      <c r="H11" s="31"/>
      <c r="I11" s="32">
        <v>25</v>
      </c>
      <c r="J11" s="32">
        <f>+G11*2.87%</f>
        <v>631.4</v>
      </c>
      <c r="K11" s="32">
        <f>+G11*7.1%</f>
        <v>1561.9999999999998</v>
      </c>
      <c r="L11" s="32">
        <f>G11*1.1%</f>
        <v>242.00000000000003</v>
      </c>
      <c r="M11" s="32">
        <f>+G11*3.04%</f>
        <v>668.8</v>
      </c>
      <c r="N11" s="32">
        <f>+G11*7.09%</f>
        <v>1559.8000000000002</v>
      </c>
      <c r="O11" s="37"/>
      <c r="P11" s="27">
        <f t="shared" ref="P11" si="19">SUM(J11:O11)</f>
        <v>4664</v>
      </c>
      <c r="Q11" s="27">
        <f t="shared" ref="Q11" si="20">+H11+I11+J11+M11+O11</f>
        <v>1325.1999999999998</v>
      </c>
      <c r="R11" s="27">
        <f t="shared" ref="R11" si="21">+K11+L11+N11</f>
        <v>3363.8</v>
      </c>
      <c r="S11" s="27">
        <f t="shared" ref="S11" si="22">+G11-Q11</f>
        <v>20674.8</v>
      </c>
      <c r="T11" s="23">
        <v>111</v>
      </c>
    </row>
    <row r="12" spans="1:116" s="24" customFormat="1" ht="33.950000000000003" customHeight="1">
      <c r="A12" s="19">
        <f t="shared" si="9"/>
        <v>8</v>
      </c>
      <c r="B12" s="20" t="s">
        <v>34</v>
      </c>
      <c r="C12" s="20" t="s">
        <v>32</v>
      </c>
      <c r="D12" s="20" t="s">
        <v>29</v>
      </c>
      <c r="E12" s="21" t="s">
        <v>35</v>
      </c>
      <c r="F12" s="21" t="s">
        <v>51</v>
      </c>
      <c r="G12" s="22">
        <v>17600</v>
      </c>
      <c r="H12" s="26"/>
      <c r="I12" s="27">
        <v>25</v>
      </c>
      <c r="J12" s="27">
        <f>+G12*2.87%</f>
        <v>505.12</v>
      </c>
      <c r="K12" s="27">
        <f>+G12*7.1%</f>
        <v>1249.5999999999999</v>
      </c>
      <c r="L12" s="27">
        <f>G12*1.1%</f>
        <v>193.60000000000002</v>
      </c>
      <c r="M12" s="27">
        <f>+G12*3.04%</f>
        <v>535.04</v>
      </c>
      <c r="N12" s="27">
        <f>+G12*7.09%</f>
        <v>1247.8400000000001</v>
      </c>
      <c r="O12" s="28"/>
      <c r="P12" s="27">
        <f>SUM(J12:O12)</f>
        <v>3731.2</v>
      </c>
      <c r="Q12" s="27">
        <f>+H12+I12+J12+M12+O12</f>
        <v>1065.1599999999999</v>
      </c>
      <c r="R12" s="27">
        <f>+K12+L12+N12</f>
        <v>2691.04</v>
      </c>
      <c r="S12" s="27">
        <f>+G12-Q12</f>
        <v>16534.84</v>
      </c>
      <c r="T12" s="23">
        <v>111</v>
      </c>
    </row>
    <row r="13" spans="1:116" s="24" customFormat="1" ht="33.950000000000003" customHeight="1" thickBot="1">
      <c r="A13" s="19">
        <f t="shared" si="9"/>
        <v>9</v>
      </c>
      <c r="B13" s="20" t="s">
        <v>49</v>
      </c>
      <c r="C13" s="20" t="s">
        <v>32</v>
      </c>
      <c r="D13" s="20" t="s">
        <v>29</v>
      </c>
      <c r="E13" s="21" t="s">
        <v>35</v>
      </c>
      <c r="F13" s="21" t="s">
        <v>51</v>
      </c>
      <c r="G13" s="22">
        <v>17600</v>
      </c>
      <c r="H13" s="26"/>
      <c r="I13" s="27">
        <v>25</v>
      </c>
      <c r="J13" s="27">
        <f>+G13*2.87%</f>
        <v>505.12</v>
      </c>
      <c r="K13" s="27">
        <f>+G13*7.1%</f>
        <v>1249.5999999999999</v>
      </c>
      <c r="L13" s="27">
        <f>G13*1.1%</f>
        <v>193.60000000000002</v>
      </c>
      <c r="M13" s="27">
        <f>+G13*3.04%</f>
        <v>535.04</v>
      </c>
      <c r="N13" s="27">
        <f>+G13*7.09%</f>
        <v>1247.8400000000001</v>
      </c>
      <c r="O13" s="28"/>
      <c r="P13" s="27">
        <f>SUM(J13:O13)</f>
        <v>3731.2</v>
      </c>
      <c r="Q13" s="27">
        <f>+H13+I13+J13+M13+O13</f>
        <v>1065.1599999999999</v>
      </c>
      <c r="R13" s="27">
        <f>+K13+L13+N13</f>
        <v>2691.04</v>
      </c>
      <c r="S13" s="27">
        <f>+G13-Q13</f>
        <v>16534.84</v>
      </c>
      <c r="T13" s="23">
        <v>111</v>
      </c>
    </row>
    <row r="14" spans="1:116" s="2" customFormat="1" ht="33.950000000000003" customHeight="1" thickBot="1">
      <c r="A14" s="29"/>
      <c r="B14" s="38" t="s">
        <v>27</v>
      </c>
      <c r="C14" s="39"/>
      <c r="D14" s="39"/>
      <c r="E14" s="40"/>
      <c r="F14" s="39"/>
      <c r="G14" s="41">
        <f>SUM(G5:G13)</f>
        <v>219050</v>
      </c>
      <c r="H14" s="42"/>
      <c r="I14" s="43">
        <f t="shared" ref="I14:S14" si="23">SUM(I5:I13)</f>
        <v>225</v>
      </c>
      <c r="J14" s="43">
        <f t="shared" si="23"/>
        <v>6286.7349999999997</v>
      </c>
      <c r="K14" s="43">
        <f t="shared" si="23"/>
        <v>15552.550000000001</v>
      </c>
      <c r="L14" s="44">
        <f t="shared" si="23"/>
        <v>2409.5500000000002</v>
      </c>
      <c r="M14" s="43">
        <f t="shared" si="23"/>
        <v>6659.12</v>
      </c>
      <c r="N14" s="43">
        <f t="shared" si="23"/>
        <v>15530.645</v>
      </c>
      <c r="O14" s="42">
        <f t="shared" si="23"/>
        <v>2700.24</v>
      </c>
      <c r="P14" s="43">
        <f t="shared" si="23"/>
        <v>49138.84</v>
      </c>
      <c r="Q14" s="43">
        <f t="shared" si="23"/>
        <v>15871.094999999998</v>
      </c>
      <c r="R14" s="43">
        <f t="shared" si="23"/>
        <v>33492.744999999995</v>
      </c>
      <c r="S14" s="43">
        <f t="shared" si="23"/>
        <v>203178.90499999997</v>
      </c>
      <c r="T14" s="45"/>
    </row>
    <row r="15" spans="1:116" s="10" customFormat="1" ht="16.5" customHeight="1">
      <c r="A15" s="5"/>
      <c r="B15" s="5"/>
      <c r="C15" s="5"/>
      <c r="D15" s="5"/>
      <c r="E15" s="5"/>
      <c r="F15" s="5"/>
      <c r="G15" s="5"/>
      <c r="H15" s="6"/>
      <c r="I15" s="5"/>
      <c r="J15" s="7"/>
      <c r="K15" s="7"/>
      <c r="L15" s="8"/>
      <c r="M15" s="7"/>
      <c r="N15" s="5"/>
      <c r="O15" s="6"/>
      <c r="P15" s="7"/>
      <c r="Q15" s="7"/>
      <c r="R15" s="7"/>
      <c r="S15" s="7"/>
      <c r="T15" s="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4" customFormat="1" ht="24" customHeight="1">
      <c r="A16" s="5" t="s">
        <v>3</v>
      </c>
      <c r="B16" s="11"/>
      <c r="C16" s="11"/>
      <c r="H16" s="11"/>
      <c r="J16" s="12"/>
      <c r="K16" s="12"/>
      <c r="L16" s="3"/>
      <c r="M16" s="12"/>
      <c r="O16" s="11"/>
      <c r="P16" s="12"/>
      <c r="Q16" s="12"/>
      <c r="R16" s="12"/>
      <c r="S16" s="12"/>
      <c r="T16" s="1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20" s="4" customFormat="1" ht="24" customHeight="1">
      <c r="A17" s="4" t="s">
        <v>16</v>
      </c>
      <c r="B17" s="11"/>
      <c r="C17" s="11"/>
      <c r="H17" s="11"/>
      <c r="J17" s="12"/>
      <c r="K17" s="12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" t="s">
        <v>18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4" t="s">
        <v>17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4" t="s">
        <v>19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52" t="s">
        <v>28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6"/>
      <c r="B23" s="16"/>
      <c r="C23" s="16"/>
      <c r="D23" s="16"/>
      <c r="E23" s="16"/>
      <c r="F23" s="48"/>
      <c r="G23" s="16"/>
      <c r="H23" s="16"/>
      <c r="I23" s="16"/>
      <c r="J23" s="16"/>
      <c r="K23" s="16"/>
      <c r="L23" s="16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6"/>
      <c r="B24" s="16"/>
      <c r="C24" s="16"/>
      <c r="D24" s="16"/>
      <c r="E24" s="16"/>
      <c r="F24" s="48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6"/>
      <c r="B25" s="16"/>
      <c r="C25" s="16"/>
      <c r="D25" s="16"/>
      <c r="E25" s="16"/>
      <c r="F25" s="48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6"/>
      <c r="B26" s="16"/>
      <c r="C26" s="16"/>
      <c r="D26" s="16"/>
      <c r="E26" s="16"/>
      <c r="F26" s="48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6"/>
      <c r="B27" s="16"/>
      <c r="C27" s="16"/>
      <c r="D27" s="16"/>
      <c r="E27" s="16"/>
      <c r="F27" s="48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6"/>
      <c r="B28" s="16"/>
      <c r="C28" s="16"/>
      <c r="D28" s="16"/>
      <c r="E28" s="16"/>
      <c r="F28" s="48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6"/>
      <c r="B29" s="16"/>
      <c r="C29" s="16"/>
      <c r="D29" s="16"/>
      <c r="E29" s="16"/>
      <c r="F29" s="48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6"/>
      <c r="B30" s="16"/>
      <c r="C30" s="16"/>
      <c r="D30" s="16"/>
      <c r="E30" s="16"/>
      <c r="F30" s="48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6"/>
      <c r="B31" s="16"/>
      <c r="C31" s="16"/>
      <c r="D31" s="16"/>
      <c r="E31" s="16"/>
      <c r="F31" s="48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6"/>
      <c r="B32" s="16"/>
      <c r="C32" s="16"/>
      <c r="D32" s="16"/>
      <c r="E32" s="16"/>
      <c r="F32" s="48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8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8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8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8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8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3.25" customHeight="1">
      <c r="B38" s="11"/>
      <c r="C38" s="11"/>
      <c r="H38" s="11"/>
      <c r="J38" s="12"/>
      <c r="K38" s="12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4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A40" s="5"/>
      <c r="B40" s="11"/>
      <c r="C40" s="11"/>
      <c r="H40" s="11"/>
      <c r="J40" s="12"/>
      <c r="K40" s="12"/>
      <c r="M40" s="12"/>
      <c r="O40" s="11"/>
      <c r="P40" s="12"/>
      <c r="Q40" s="12"/>
      <c r="R40" s="12"/>
      <c r="S40" s="12"/>
      <c r="T40" s="13"/>
    </row>
    <row r="41" spans="1:20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8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</sheetData>
  <mergeCells count="25">
    <mergeCell ref="Q2:R2"/>
    <mergeCell ref="Q3:Q4"/>
    <mergeCell ref="R3:R4"/>
    <mergeCell ref="S2:S4"/>
    <mergeCell ref="T2:T4"/>
    <mergeCell ref="J3:K3"/>
    <mergeCell ref="L3:L4"/>
    <mergeCell ref="M3:N3"/>
    <mergeCell ref="O3:O4"/>
    <mergeCell ref="P3:P4"/>
    <mergeCell ref="S1:T1"/>
    <mergeCell ref="D1:R1"/>
    <mergeCell ref="A1:C1"/>
    <mergeCell ref="A21:L21"/>
    <mergeCell ref="A22:L22"/>
    <mergeCell ref="A2:A4"/>
    <mergeCell ref="B2:B4"/>
    <mergeCell ref="G2:G4"/>
    <mergeCell ref="H2:H4"/>
    <mergeCell ref="I2:I4"/>
    <mergeCell ref="F2:F4"/>
    <mergeCell ref="E2:E4"/>
    <mergeCell ref="D2:D4"/>
    <mergeCell ref="C2:C4"/>
    <mergeCell ref="J2:P2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2022-07-28T15:41:32Z</cp:lastPrinted>
  <dcterms:created xsi:type="dcterms:W3CDTF">2006-07-11T17:39:34Z</dcterms:created>
  <dcterms:modified xsi:type="dcterms:W3CDTF">2022-07-28T15:41:36Z</dcterms:modified>
</cp:coreProperties>
</file>